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LOUS\2014\"/>
    </mc:Choice>
  </mc:AlternateContent>
  <bookViews>
    <workbookView xWindow="240" yWindow="60" windowWidth="19035" windowHeight="9465"/>
  </bookViews>
  <sheets>
    <sheet name="Taul1" sheetId="1" r:id="rId1"/>
    <sheet name="Taul2" sheetId="2" r:id="rId2"/>
    <sheet name="Taul3" sheetId="3" r:id="rId3"/>
  </sheets>
  <calcPr calcId="152511"/>
</workbook>
</file>

<file path=xl/calcChain.xml><?xml version="1.0" encoding="utf-8"?>
<calcChain xmlns="http://schemas.openxmlformats.org/spreadsheetml/2006/main">
  <c r="H45" i="1" l="1"/>
  <c r="H41" i="1"/>
  <c r="H46" i="1" s="1"/>
  <c r="H32" i="1"/>
  <c r="F45" i="1" l="1"/>
  <c r="F41" i="1"/>
  <c r="F32" i="1"/>
  <c r="F14" i="1"/>
  <c r="H14" i="1"/>
  <c r="H34" i="1" s="1"/>
  <c r="H48" i="1" s="1"/>
  <c r="F46" i="1" l="1"/>
  <c r="F34" i="1"/>
  <c r="J43" i="1"/>
  <c r="J38" i="1"/>
  <c r="F48" i="1" l="1"/>
  <c r="J45" i="1"/>
  <c r="J41" i="1"/>
  <c r="J32" i="1"/>
  <c r="J14" i="1"/>
  <c r="J34" i="1" s="1"/>
  <c r="L14" i="1"/>
  <c r="L45" i="1"/>
  <c r="L41" i="1"/>
  <c r="L32" i="1"/>
  <c r="L46" i="1" l="1"/>
  <c r="J46" i="1"/>
  <c r="J48" i="1"/>
  <c r="L34" i="1"/>
  <c r="L48" i="1"/>
  <c r="P32" i="1"/>
  <c r="P45" i="1"/>
  <c r="N43" i="1"/>
  <c r="N45" i="1" s="1"/>
  <c r="P41" i="1"/>
  <c r="N38" i="1"/>
  <c r="N41" i="1" s="1"/>
  <c r="N32" i="1"/>
  <c r="P14" i="1"/>
  <c r="P34" i="1" s="1"/>
  <c r="N14" i="1"/>
  <c r="N34" i="1" s="1"/>
  <c r="N46" i="1" l="1"/>
  <c r="P46" i="1"/>
  <c r="N48" i="1"/>
  <c r="P48" i="1"/>
</calcChain>
</file>

<file path=xl/comments1.xml><?xml version="1.0" encoding="utf-8"?>
<comments xmlns="http://schemas.openxmlformats.org/spreadsheetml/2006/main">
  <authors>
    <author>110591</author>
  </authors>
  <commentList>
    <comment ref="B3" authorId="0" shapeId="0">
      <text>
        <r>
          <rPr>
            <b/>
            <sz val="8"/>
            <color indexed="81"/>
            <rFont val="Tahoma"/>
          </rPr>
          <t xml:space="preserve">IlkkaJ:
Lue ohje välilehdeltä 'Ohje'!
</t>
        </r>
      </text>
    </comment>
  </commentList>
</comments>
</file>

<file path=xl/sharedStrings.xml><?xml version="1.0" encoding="utf-8"?>
<sst xmlns="http://schemas.openxmlformats.org/spreadsheetml/2006/main" count="61" uniqueCount="54">
  <si>
    <t>TAMPEREEN KIRKKOMUSIIKKIPIIRI RY</t>
  </si>
  <si>
    <t>Varsinainen toiminta</t>
  </si>
  <si>
    <t>Toteuma 2012</t>
  </si>
  <si>
    <t>Talousarvio 2012</t>
  </si>
  <si>
    <t>Toteuma 2011</t>
  </si>
  <si>
    <t>Tuotot:</t>
  </si>
  <si>
    <t>Kuorokurssien tuotot</t>
  </si>
  <si>
    <t>Kesäretken tuotot</t>
  </si>
  <si>
    <t>Konsertti ym. tuotot</t>
  </si>
  <si>
    <t>Laulujuhlat</t>
  </si>
  <si>
    <t>Mänttä</t>
  </si>
  <si>
    <t>Avustukset</t>
  </si>
  <si>
    <t>Muut tuotot</t>
  </si>
  <si>
    <t>Yhteensä:</t>
  </si>
  <si>
    <t>Kulut:</t>
  </si>
  <si>
    <t>Kuorokurssien kulut</t>
  </si>
  <si>
    <t>Konsertti ym. kulut</t>
  </si>
  <si>
    <t>adventti</t>
  </si>
  <si>
    <t>Kokous- ym. palkkiot</t>
  </si>
  <si>
    <t>Kokous/neuvottelukulut</t>
  </si>
  <si>
    <t>Puheenjohtajan korvaukset</t>
  </si>
  <si>
    <t>Sihteerin korvaukset</t>
  </si>
  <si>
    <t>Rahastonhoitajan korvaukset</t>
  </si>
  <si>
    <t>Kirjanpito ja tilintarkastus</t>
  </si>
  <si>
    <t>Onnittelut/ huomaavaisuus</t>
  </si>
  <si>
    <t>Kesäretken kulut</t>
  </si>
  <si>
    <t>Vuosikokouskulut</t>
  </si>
  <si>
    <t>Muut kulut</t>
  </si>
  <si>
    <t>tsto+muut</t>
  </si>
  <si>
    <t>Varsinaisen toiminnan kulujäämä</t>
  </si>
  <si>
    <t>Varainhankinta+ rahoitus</t>
  </si>
  <si>
    <t>Jäsenmäärä:</t>
  </si>
  <si>
    <t>Jäsenmaksutuotot</t>
  </si>
  <si>
    <t>Kolehtituotot</t>
  </si>
  <si>
    <t>Rahoitustuotot</t>
  </si>
  <si>
    <t>Jäsenmaksut liitolle</t>
  </si>
  <si>
    <t>Rahoituskulut</t>
  </si>
  <si>
    <t>Varainhankinnan+rahoituksen tuotto</t>
  </si>
  <si>
    <t>Tilikauden tappio/voitto</t>
  </si>
  <si>
    <t>Toimistokulut</t>
  </si>
  <si>
    <t>Pankkikulut</t>
  </si>
  <si>
    <t>Matkakorvaukset ja pvrahat</t>
  </si>
  <si>
    <t>Agricola</t>
  </si>
  <si>
    <t>Talousarvio 2013</t>
  </si>
  <si>
    <t>kant.kons.</t>
  </si>
  <si>
    <t>myös lyhyt-</t>
  </si>
  <si>
    <t>150x40 e</t>
  </si>
  <si>
    <t>hallitus + kouluttajat</t>
  </si>
  <si>
    <t>TALOUSARVIO 2014</t>
  </si>
  <si>
    <t>Toteuma 2013</t>
  </si>
  <si>
    <t>Talousarvio 2014</t>
  </si>
  <si>
    <t>Pappis+kouluttajat</t>
  </si>
  <si>
    <t>kahvit Llä</t>
  </si>
  <si>
    <t>lapset myös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</si>
</sst>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1"/>
      <name val="Tahoma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Border="1" applyProtection="1">
      <protection locked="0"/>
    </xf>
    <xf numFmtId="0" fontId="2" fillId="0" borderId="5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164" fontId="0" fillId="0" borderId="8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Fill="1" applyBorder="1" applyProtection="1">
      <protection locked="0"/>
    </xf>
    <xf numFmtId="164" fontId="0" fillId="0" borderId="12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164" fontId="0" fillId="0" borderId="14" xfId="0" applyNumberFormat="1" applyBorder="1" applyProtection="1">
      <protection locked="0"/>
    </xf>
    <xf numFmtId="0" fontId="0" fillId="0" borderId="8" xfId="0" applyFill="1" applyBorder="1" applyProtection="1"/>
    <xf numFmtId="0" fontId="0" fillId="0" borderId="0" xfId="0" applyBorder="1" applyProtection="1"/>
    <xf numFmtId="0" fontId="0" fillId="0" borderId="11" xfId="0" applyBorder="1" applyAlignment="1" applyProtection="1">
      <alignment horizontal="right"/>
    </xf>
    <xf numFmtId="164" fontId="0" fillId="0" borderId="17" xfId="0" applyNumberFormat="1" applyBorder="1" applyProtection="1"/>
    <xf numFmtId="2" fontId="0" fillId="0" borderId="18" xfId="0" applyNumberFormat="1" applyBorder="1" applyProtection="1"/>
    <xf numFmtId="164" fontId="0" fillId="0" borderId="19" xfId="0" applyNumberFormat="1" applyBorder="1" applyProtection="1"/>
    <xf numFmtId="0" fontId="2" fillId="0" borderId="8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0" fillId="0" borderId="8" xfId="0" applyBorder="1" applyProtection="1"/>
    <xf numFmtId="0" fontId="0" fillId="0" borderId="11" xfId="0" applyBorder="1" applyAlignment="1" applyProtection="1">
      <alignment horizontal="right"/>
      <protection locked="0"/>
    </xf>
    <xf numFmtId="0" fontId="2" fillId="0" borderId="22" xfId="0" applyFont="1" applyBorder="1" applyProtection="1"/>
    <xf numFmtId="0" fontId="0" fillId="0" borderId="23" xfId="0" applyBorder="1" applyProtection="1"/>
    <xf numFmtId="0" fontId="0" fillId="0" borderId="24" xfId="0" applyBorder="1" applyProtection="1"/>
    <xf numFmtId="164" fontId="2" fillId="0" borderId="1" xfId="0" applyNumberFormat="1" applyFont="1" applyBorder="1" applyProtection="1"/>
    <xf numFmtId="2" fontId="2" fillId="0" borderId="25" xfId="0" applyNumberFormat="1" applyFont="1" applyBorder="1" applyProtection="1"/>
    <xf numFmtId="1" fontId="0" fillId="0" borderId="0" xfId="0" applyNumberFormat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164" fontId="0" fillId="0" borderId="9" xfId="0" applyNumberFormat="1" applyBorder="1" applyProtection="1"/>
    <xf numFmtId="164" fontId="0" fillId="0" borderId="8" xfId="0" applyNumberFormat="1" applyBorder="1" applyProtection="1"/>
    <xf numFmtId="2" fontId="0" fillId="0" borderId="0" xfId="0" applyNumberFormat="1" applyBorder="1" applyProtection="1"/>
    <xf numFmtId="0" fontId="0" fillId="0" borderId="0" xfId="0" applyFill="1" applyBorder="1" applyProtection="1"/>
    <xf numFmtId="0" fontId="2" fillId="0" borderId="8" xfId="0" applyFont="1" applyBorder="1" applyProtection="1"/>
    <xf numFmtId="0" fontId="0" fillId="0" borderId="11" xfId="0" applyBorder="1" applyProtection="1"/>
    <xf numFmtId="164" fontId="0" fillId="0" borderId="1" xfId="0" applyNumberFormat="1" applyBorder="1" applyProtection="1"/>
    <xf numFmtId="2" fontId="0" fillId="0" borderId="25" xfId="0" applyNumberFormat="1" applyBorder="1" applyProtection="1"/>
    <xf numFmtId="164" fontId="0" fillId="0" borderId="3" xfId="0" applyNumberFormat="1" applyBorder="1" applyProtection="1"/>
    <xf numFmtId="164" fontId="0" fillId="0" borderId="26" xfId="0" applyNumberFormat="1" applyBorder="1" applyProtection="1">
      <protection locked="0"/>
    </xf>
    <xf numFmtId="2" fontId="0" fillId="0" borderId="27" xfId="0" applyNumberFormat="1" applyBorder="1" applyProtection="1">
      <protection locked="0"/>
    </xf>
    <xf numFmtId="164" fontId="0" fillId="0" borderId="28" xfId="0" applyNumberFormat="1" applyBorder="1" applyProtection="1">
      <protection locked="0"/>
    </xf>
    <xf numFmtId="0" fontId="2" fillId="0" borderId="1" xfId="0" applyFont="1" applyBorder="1" applyProtection="1"/>
    <xf numFmtId="0" fontId="0" fillId="0" borderId="25" xfId="0" applyBorder="1" applyProtection="1"/>
    <xf numFmtId="0" fontId="0" fillId="0" borderId="4" xfId="0" applyBorder="1" applyProtection="1"/>
    <xf numFmtId="164" fontId="2" fillId="0" borderId="30" xfId="0" applyNumberFormat="1" applyFont="1" applyBorder="1" applyProtection="1"/>
    <xf numFmtId="2" fontId="2" fillId="0" borderId="31" xfId="0" applyNumberFormat="1" applyFont="1" applyBorder="1" applyProtection="1"/>
    <xf numFmtId="164" fontId="2" fillId="0" borderId="32" xfId="0" applyNumberFormat="1" applyFont="1" applyBorder="1" applyProtection="1"/>
    <xf numFmtId="164" fontId="1" fillId="0" borderId="8" xfId="0" applyNumberFormat="1" applyFont="1" applyBorder="1" applyProtection="1">
      <protection locked="0"/>
    </xf>
    <xf numFmtId="164" fontId="1" fillId="0" borderId="9" xfId="0" applyNumberFormat="1" applyFont="1" applyBorder="1" applyProtection="1">
      <protection locked="0"/>
    </xf>
    <xf numFmtId="2" fontId="1" fillId="0" borderId="18" xfId="0" applyNumberFormat="1" applyFont="1" applyBorder="1" applyProtection="1"/>
    <xf numFmtId="2" fontId="1" fillId="0" borderId="0" xfId="0" applyNumberFormat="1" applyFont="1" applyBorder="1" applyProtection="1">
      <protection locked="0"/>
    </xf>
    <xf numFmtId="2" fontId="1" fillId="0" borderId="0" xfId="0" applyNumberFormat="1" applyFont="1" applyBorder="1" applyProtection="1"/>
    <xf numFmtId="2" fontId="1" fillId="0" borderId="13" xfId="0" applyNumberFormat="1" applyFont="1" applyBorder="1" applyProtection="1">
      <protection locked="0"/>
    </xf>
    <xf numFmtId="2" fontId="6" fillId="0" borderId="25" xfId="0" applyNumberFormat="1" applyFont="1" applyBorder="1" applyProtection="1"/>
    <xf numFmtId="164" fontId="0" fillId="0" borderId="18" xfId="0" applyNumberFormat="1" applyBorder="1" applyProtection="1"/>
    <xf numFmtId="164" fontId="2" fillId="0" borderId="25" xfId="0" applyNumberFormat="1" applyFont="1" applyBorder="1" applyProtection="1"/>
    <xf numFmtId="0" fontId="0" fillId="0" borderId="13" xfId="0" applyBorder="1"/>
    <xf numFmtId="2" fontId="1" fillId="0" borderId="35" xfId="0" applyNumberFormat="1" applyFont="1" applyBorder="1" applyProtection="1">
      <protection locked="0"/>
    </xf>
    <xf numFmtId="0" fontId="0" fillId="0" borderId="36" xfId="0" applyBorder="1"/>
    <xf numFmtId="0" fontId="0" fillId="0" borderId="37" xfId="0" applyBorder="1"/>
    <xf numFmtId="0" fontId="0" fillId="0" borderId="2" xfId="0" applyBorder="1"/>
    <xf numFmtId="0" fontId="0" fillId="0" borderId="38" xfId="0" applyBorder="1"/>
    <xf numFmtId="2" fontId="6" fillId="0" borderId="31" xfId="0" applyNumberFormat="1" applyFont="1" applyBorder="1" applyProtection="1"/>
    <xf numFmtId="2" fontId="0" fillId="0" borderId="0" xfId="0" applyNumberFormat="1" applyFon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5" fillId="0" borderId="1" xfId="0" applyFont="1" applyBorder="1" applyProtection="1">
      <protection locked="0"/>
    </xf>
    <xf numFmtId="164" fontId="0" fillId="0" borderId="27" xfId="0" applyNumberForma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1" xfId="0" applyFont="1" applyBorder="1" applyAlignment="1" applyProtection="1">
      <alignment horizontal="right"/>
    </xf>
    <xf numFmtId="0" fontId="5" fillId="0" borderId="24" xfId="0" applyFont="1" applyBorder="1" applyProtection="1"/>
    <xf numFmtId="0" fontId="5" fillId="0" borderId="34" xfId="0" applyFont="1" applyBorder="1" applyProtection="1"/>
    <xf numFmtId="0" fontId="0" fillId="0" borderId="30" xfId="0" applyBorder="1" applyProtection="1">
      <protection locked="0"/>
    </xf>
    <xf numFmtId="0" fontId="5" fillId="0" borderId="34" xfId="0" applyFont="1" applyBorder="1" applyProtection="1">
      <protection locked="0"/>
    </xf>
    <xf numFmtId="0" fontId="5" fillId="0" borderId="24" xfId="0" applyFont="1" applyBorder="1" applyAlignment="1" applyProtection="1">
      <alignment horizontal="right"/>
    </xf>
    <xf numFmtId="0" fontId="5" fillId="0" borderId="24" xfId="0" applyFont="1" applyBorder="1" applyAlignment="1" applyProtection="1">
      <alignment horizontal="right"/>
      <protection locked="0"/>
    </xf>
    <xf numFmtId="0" fontId="0" fillId="0" borderId="11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5" fillId="0" borderId="21" xfId="0" applyFont="1" applyBorder="1" applyAlignment="1" applyProtection="1">
      <alignment horizontal="right"/>
    </xf>
    <xf numFmtId="0" fontId="0" fillId="0" borderId="23" xfId="0" applyBorder="1" applyAlignment="1" applyProtection="1">
      <alignment horizontal="right"/>
      <protection locked="0"/>
    </xf>
    <xf numFmtId="0" fontId="0" fillId="0" borderId="16" xfId="0" applyFont="1" applyBorder="1" applyProtection="1">
      <protection locked="0"/>
    </xf>
    <xf numFmtId="2" fontId="1" fillId="0" borderId="18" xfId="0" applyNumberFormat="1" applyFont="1" applyBorder="1" applyAlignment="1" applyProtection="1">
      <alignment horizontal="right"/>
    </xf>
    <xf numFmtId="0" fontId="0" fillId="0" borderId="11" xfId="0" applyFont="1" applyBorder="1" applyAlignment="1" applyProtection="1">
      <alignment horizontal="right"/>
      <protection locked="0"/>
    </xf>
    <xf numFmtId="2" fontId="0" fillId="0" borderId="0" xfId="0" applyNumberFormat="1" applyBorder="1" applyAlignment="1" applyProtection="1">
      <alignment horizontal="right"/>
    </xf>
    <xf numFmtId="2" fontId="1" fillId="0" borderId="22" xfId="0" applyNumberFormat="1" applyFont="1" applyBorder="1" applyAlignment="1" applyProtection="1">
      <alignment horizontal="right"/>
    </xf>
    <xf numFmtId="2" fontId="0" fillId="0" borderId="22" xfId="0" applyNumberFormat="1" applyBorder="1" applyProtection="1"/>
    <xf numFmtId="0" fontId="7" fillId="0" borderId="11" xfId="0" applyFont="1" applyBorder="1" applyProtection="1">
      <protection locked="0"/>
    </xf>
    <xf numFmtId="2" fontId="8" fillId="0" borderId="30" xfId="0" applyNumberFormat="1" applyFont="1" applyBorder="1" applyProtection="1"/>
    <xf numFmtId="2" fontId="0" fillId="0" borderId="39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0" fillId="0" borderId="20" xfId="0" applyNumberFormat="1" applyBorder="1" applyProtection="1"/>
    <xf numFmtId="2" fontId="1" fillId="0" borderId="20" xfId="0" applyNumberFormat="1" applyFont="1" applyBorder="1" applyProtection="1"/>
    <xf numFmtId="2" fontId="2" fillId="0" borderId="2" xfId="0" applyNumberFormat="1" applyFont="1" applyBorder="1" applyProtection="1"/>
    <xf numFmtId="1" fontId="0" fillId="0" borderId="10" xfId="0" applyNumberFormat="1" applyBorder="1" applyProtection="1">
      <protection locked="0"/>
    </xf>
    <xf numFmtId="0" fontId="0" fillId="0" borderId="10" xfId="0" applyFont="1" applyBorder="1" applyAlignment="1" applyProtection="1">
      <alignment horizontal="left"/>
      <protection locked="0"/>
    </xf>
    <xf numFmtId="2" fontId="0" fillId="0" borderId="10" xfId="0" applyNumberFormat="1" applyBorder="1" applyProtection="1"/>
    <xf numFmtId="2" fontId="0" fillId="0" borderId="2" xfId="0" applyNumberFormat="1" applyBorder="1" applyProtection="1"/>
    <xf numFmtId="2" fontId="0" fillId="0" borderId="29" xfId="0" applyNumberFormat="1" applyBorder="1" applyProtection="1">
      <protection locked="0"/>
    </xf>
    <xf numFmtId="2" fontId="2" fillId="0" borderId="33" xfId="0" applyNumberFormat="1" applyFont="1" applyBorder="1" applyProtection="1"/>
    <xf numFmtId="0" fontId="0" fillId="0" borderId="20" xfId="0" applyBorder="1"/>
    <xf numFmtId="0" fontId="0" fillId="0" borderId="0" xfId="0" applyFont="1"/>
    <xf numFmtId="0" fontId="5" fillId="0" borderId="25" xfId="0" applyFont="1" applyBorder="1" applyProtection="1">
      <protection locked="0"/>
    </xf>
    <xf numFmtId="2" fontId="0" fillId="0" borderId="13" xfId="0" applyNumberFormat="1" applyFont="1" applyBorder="1" applyProtection="1">
      <protection locked="0"/>
    </xf>
    <xf numFmtId="2" fontId="0" fillId="0" borderId="18" xfId="0" applyNumberFormat="1" applyFont="1" applyBorder="1" applyAlignment="1" applyProtection="1">
      <alignment horizontal="right"/>
    </xf>
    <xf numFmtId="0" fontId="0" fillId="0" borderId="3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horizontal="right"/>
    </xf>
    <xf numFmtId="0" fontId="0" fillId="0" borderId="10" xfId="0" applyBorder="1" applyAlignment="1" applyProtection="1">
      <alignment horizontal="right"/>
      <protection locked="0"/>
    </xf>
    <xf numFmtId="0" fontId="0" fillId="0" borderId="37" xfId="0" applyBorder="1" applyProtection="1"/>
    <xf numFmtId="2" fontId="1" fillId="0" borderId="23" xfId="0" applyNumberFormat="1" applyFont="1" applyBorder="1" applyAlignment="1" applyProtection="1">
      <alignment horizontal="right"/>
    </xf>
    <xf numFmtId="2" fontId="0" fillId="0" borderId="23" xfId="0" applyNumberFormat="1" applyBorder="1" applyProtection="1"/>
    <xf numFmtId="0" fontId="0" fillId="0" borderId="31" xfId="0" applyBorder="1" applyProtection="1">
      <protection locked="0"/>
    </xf>
    <xf numFmtId="2" fontId="8" fillId="0" borderId="31" xfId="0" applyNumberFormat="1" applyFont="1" applyBorder="1" applyProtection="1"/>
    <xf numFmtId="0" fontId="0" fillId="0" borderId="33" xfId="0" applyBorder="1" applyProtection="1"/>
    <xf numFmtId="0" fontId="0" fillId="0" borderId="33" xfId="0" applyBorder="1" applyProtection="1">
      <protection locked="0"/>
    </xf>
    <xf numFmtId="0" fontId="0" fillId="0" borderId="37" xfId="0" applyBorder="1" applyAlignment="1" applyProtection="1">
      <alignment horizontal="right"/>
    </xf>
    <xf numFmtId="0" fontId="0" fillId="0" borderId="15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5" xfId="0" applyBorder="1" applyAlignment="1" applyProtection="1">
      <alignment horizontal="right"/>
    </xf>
    <xf numFmtId="0" fontId="0" fillId="0" borderId="40" xfId="0" applyBorder="1" applyAlignment="1" applyProtection="1">
      <alignment horizontal="right"/>
      <protection locked="0"/>
    </xf>
    <xf numFmtId="0" fontId="0" fillId="0" borderId="35" xfId="0" applyBorder="1" applyAlignment="1" applyProtection="1">
      <alignment horizontal="right"/>
      <protection locked="0"/>
    </xf>
    <xf numFmtId="0" fontId="0" fillId="0" borderId="41" xfId="0" applyBorder="1" applyAlignment="1" applyProtection="1">
      <alignment horizontal="right"/>
      <protection locked="0"/>
    </xf>
    <xf numFmtId="0" fontId="0" fillId="0" borderId="0" xfId="0" applyBorder="1"/>
    <xf numFmtId="2" fontId="0" fillId="0" borderId="11" xfId="0" applyNumberFormat="1" applyFont="1" applyBorder="1" applyProtection="1">
      <protection locked="0"/>
    </xf>
    <xf numFmtId="0" fontId="7" fillId="0" borderId="10" xfId="0" applyFont="1" applyBorder="1" applyProtection="1">
      <protection locked="0"/>
    </xf>
    <xf numFmtId="2" fontId="0" fillId="0" borderId="13" xfId="0" applyNumberFormat="1" applyBorder="1" applyAlignment="1" applyProtection="1">
      <alignment horizontal="right"/>
    </xf>
    <xf numFmtId="2" fontId="0" fillId="0" borderId="12" xfId="0" applyNumberFormat="1" applyBorder="1" applyProtection="1">
      <protection locked="0"/>
    </xf>
    <xf numFmtId="2" fontId="0" fillId="0" borderId="12" xfId="0" applyNumberFormat="1" applyBorder="1" applyAlignment="1" applyProtection="1">
      <alignment horizontal="right"/>
    </xf>
    <xf numFmtId="2" fontId="1" fillId="0" borderId="12" xfId="0" applyNumberFormat="1" applyFont="1" applyBorder="1" applyProtection="1">
      <protection locked="0"/>
    </xf>
    <xf numFmtId="2" fontId="1" fillId="0" borderId="12" xfId="0" applyNumberFormat="1" applyFont="1" applyBorder="1" applyAlignment="1" applyProtection="1">
      <alignment horizontal="right"/>
    </xf>
    <xf numFmtId="2" fontId="8" fillId="0" borderId="23" xfId="0" applyNumberFormat="1" applyFont="1" applyBorder="1" applyProtection="1"/>
    <xf numFmtId="0" fontId="1" fillId="0" borderId="0" xfId="0" applyFont="1" applyBorder="1" applyProtection="1">
      <protection locked="0"/>
    </xf>
    <xf numFmtId="0" fontId="1" fillId="0" borderId="13" xfId="0" applyFont="1" applyBorder="1" applyProtection="1">
      <protection locked="0"/>
    </xf>
    <xf numFmtId="2" fontId="1" fillId="0" borderId="0" xfId="0" applyNumberFormat="1" applyFont="1" applyBorder="1" applyAlignment="1" applyProtection="1">
      <alignment horizontal="right"/>
      <protection locked="0"/>
    </xf>
    <xf numFmtId="2" fontId="1" fillId="0" borderId="13" xfId="0" applyNumberFormat="1" applyFont="1" applyBorder="1" applyAlignment="1" applyProtection="1">
      <alignment horizontal="right"/>
    </xf>
    <xf numFmtId="2" fontId="0" fillId="0" borderId="31" xfId="0" applyNumberFormat="1" applyBorder="1" applyProtection="1"/>
    <xf numFmtId="0" fontId="9" fillId="0" borderId="10" xfId="0" applyFont="1" applyBorder="1" applyProtection="1">
      <protection locked="0"/>
    </xf>
    <xf numFmtId="0" fontId="9" fillId="0" borderId="10" xfId="0" applyFont="1" applyBorder="1" applyAlignment="1" applyProtection="1">
      <alignment horizontal="right"/>
    </xf>
    <xf numFmtId="0" fontId="10" fillId="0" borderId="10" xfId="0" applyFont="1" applyBorder="1" applyProtection="1">
      <protection locked="0"/>
    </xf>
    <xf numFmtId="0" fontId="10" fillId="0" borderId="37" xfId="0" applyFont="1" applyBorder="1" applyProtection="1"/>
    <xf numFmtId="0" fontId="10" fillId="0" borderId="33" xfId="0" applyFont="1" applyBorder="1" applyProtection="1"/>
    <xf numFmtId="0" fontId="2" fillId="0" borderId="1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2" fillId="0" borderId="3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276224</xdr:colOff>
      <xdr:row>1</xdr:row>
      <xdr:rowOff>114300</xdr:rowOff>
    </xdr:from>
    <xdr:to>
      <xdr:col>13</xdr:col>
      <xdr:colOff>485775</xdr:colOff>
      <xdr:row>3</xdr:row>
      <xdr:rowOff>38099</xdr:rowOff>
    </xdr:to>
    <xdr:sp macro="" textlink="">
      <xdr:nvSpPr>
        <xdr:cNvPr id="3" name="ProtectBtn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 fPrintsWithSheet="0"/>
  </xdr:twoCellAnchor>
  <xdr:twoCellAnchor editAs="oneCell">
    <xdr:from>
      <xdr:col>12</xdr:col>
      <xdr:colOff>276225</xdr:colOff>
      <xdr:row>1</xdr:row>
      <xdr:rowOff>114300</xdr:rowOff>
    </xdr:from>
    <xdr:to>
      <xdr:col>13</xdr:col>
      <xdr:colOff>485775</xdr:colOff>
      <xdr:row>3</xdr:row>
      <xdr:rowOff>38100</xdr:rowOff>
    </xdr:to>
    <xdr:pic>
      <xdr:nvPicPr>
        <xdr:cNvPr id="1027" name="ProtectBtn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304800"/>
          <a:ext cx="8191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1240B29-F687-4F45-9708-019B960494DF}">
            <a14:hiddenLine xmlns:a14="http://schemas.microsoft.com/office/drawing/2010/main" w="1">
              <a:noFill/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R51"/>
  <sheetViews>
    <sheetView tabSelected="1" topLeftCell="A22" workbookViewId="0">
      <selection activeCell="G12" sqref="G12"/>
    </sheetView>
  </sheetViews>
  <sheetFormatPr defaultRowHeight="15" x14ac:dyDescent="0.25"/>
  <cols>
    <col min="14" max="14" width="9.7109375" bestFit="1" customWidth="1"/>
    <col min="15" max="15" width="8.42578125" bestFit="1" customWidth="1"/>
    <col min="16" max="16" width="9.7109375" bestFit="1" customWidth="1"/>
  </cols>
  <sheetData>
    <row r="3" spans="2:18" x14ac:dyDescent="0.25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3"/>
      <c r="M3" s="2"/>
      <c r="N3" s="3"/>
      <c r="O3" s="2"/>
      <c r="P3" s="3"/>
      <c r="Q3" s="2"/>
    </row>
    <row r="4" spans="2:18" x14ac:dyDescent="0.25">
      <c r="B4" s="1" t="s">
        <v>48</v>
      </c>
      <c r="C4" s="2"/>
      <c r="D4" s="2"/>
      <c r="E4" s="2"/>
      <c r="F4" s="2"/>
      <c r="G4" s="2"/>
      <c r="H4" s="2"/>
      <c r="I4" s="2"/>
      <c r="J4" s="2"/>
      <c r="K4" s="2"/>
      <c r="L4" s="3"/>
      <c r="M4" s="2"/>
      <c r="N4" s="3"/>
      <c r="O4" s="2"/>
      <c r="P4" s="3"/>
      <c r="Q4" s="2"/>
    </row>
    <row r="5" spans="2:18" ht="15.75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2"/>
      <c r="N5" s="3"/>
      <c r="O5" s="2"/>
      <c r="P5" s="3"/>
      <c r="Q5" s="2"/>
    </row>
    <row r="6" spans="2:18" ht="15.75" thickBot="1" x14ac:dyDescent="0.3">
      <c r="B6" s="1" t="s">
        <v>1</v>
      </c>
      <c r="C6" s="2"/>
      <c r="D6" s="2"/>
      <c r="E6" s="2"/>
      <c r="F6" s="70" t="s">
        <v>50</v>
      </c>
      <c r="G6" s="69"/>
      <c r="H6" s="70" t="s">
        <v>49</v>
      </c>
      <c r="I6" s="69"/>
      <c r="J6" s="107" t="s">
        <v>43</v>
      </c>
      <c r="K6" s="69"/>
      <c r="L6" s="147" t="s">
        <v>2</v>
      </c>
      <c r="M6" s="148"/>
      <c r="N6" s="149" t="s">
        <v>3</v>
      </c>
      <c r="O6" s="150"/>
      <c r="P6" s="147" t="s">
        <v>4</v>
      </c>
      <c r="Q6" s="148"/>
    </row>
    <row r="7" spans="2:18" x14ac:dyDescent="0.25">
      <c r="B7" s="4" t="s">
        <v>5</v>
      </c>
      <c r="C7" s="5"/>
      <c r="D7" s="5"/>
      <c r="E7" s="6"/>
      <c r="F7" s="2"/>
      <c r="G7" s="110"/>
      <c r="H7" s="2"/>
      <c r="I7" s="110"/>
      <c r="J7" s="2"/>
      <c r="K7" s="82"/>
      <c r="L7" s="3"/>
      <c r="M7" s="8"/>
      <c r="N7" s="9"/>
      <c r="O7" s="8"/>
      <c r="P7" s="7"/>
      <c r="Q7" s="93"/>
    </row>
    <row r="8" spans="2:18" x14ac:dyDescent="0.25">
      <c r="B8" s="10"/>
      <c r="C8" s="2" t="s">
        <v>6</v>
      </c>
      <c r="D8" s="2"/>
      <c r="E8" s="11"/>
      <c r="F8" s="8">
        <v>4100</v>
      </c>
      <c r="G8" s="142"/>
      <c r="H8" s="8">
        <v>4090</v>
      </c>
      <c r="I8" s="111"/>
      <c r="J8" s="8">
        <v>6000</v>
      </c>
      <c r="K8" s="80"/>
      <c r="L8" s="8">
        <v>5605</v>
      </c>
      <c r="M8" s="8"/>
      <c r="N8" s="9">
        <v>6500</v>
      </c>
      <c r="O8" s="8"/>
      <c r="P8" s="7">
        <v>5256</v>
      </c>
      <c r="Q8" s="94"/>
    </row>
    <row r="9" spans="2:18" x14ac:dyDescent="0.25">
      <c r="B9" s="10"/>
      <c r="C9" s="2" t="s">
        <v>7</v>
      </c>
      <c r="D9" s="2"/>
      <c r="E9" s="11"/>
      <c r="F9" s="8">
        <v>0</v>
      </c>
      <c r="G9" s="111"/>
      <c r="H9" s="8">
        <v>0</v>
      </c>
      <c r="I9" s="111"/>
      <c r="J9" s="8">
        <v>6000</v>
      </c>
      <c r="K9" s="91" t="s">
        <v>46</v>
      </c>
      <c r="L9" s="8">
        <v>0</v>
      </c>
      <c r="M9" s="8"/>
      <c r="N9" s="9">
        <v>0</v>
      </c>
      <c r="O9" s="8"/>
      <c r="P9" s="7">
        <v>1694</v>
      </c>
      <c r="Q9" s="94"/>
      <c r="R9" s="128"/>
    </row>
    <row r="10" spans="2:18" x14ac:dyDescent="0.25">
      <c r="B10" s="10"/>
      <c r="C10" s="2" t="s">
        <v>8</v>
      </c>
      <c r="D10" s="2"/>
      <c r="E10" s="11"/>
      <c r="F10" s="8">
        <v>200</v>
      </c>
      <c r="G10" s="111"/>
      <c r="H10" s="8">
        <v>0</v>
      </c>
      <c r="I10" s="111"/>
      <c r="J10" s="8">
        <v>500</v>
      </c>
      <c r="K10" s="91" t="s">
        <v>44</v>
      </c>
      <c r="L10" s="8">
        <v>0</v>
      </c>
      <c r="M10" s="8"/>
      <c r="N10" s="9">
        <v>0</v>
      </c>
      <c r="O10" s="8"/>
      <c r="P10" s="7">
        <v>0</v>
      </c>
      <c r="Q10" s="94"/>
      <c r="R10" s="128"/>
    </row>
    <row r="11" spans="2:18" x14ac:dyDescent="0.25">
      <c r="B11" s="10"/>
      <c r="C11" s="2" t="s">
        <v>9</v>
      </c>
      <c r="D11" s="2"/>
      <c r="E11" s="11"/>
      <c r="F11" s="8">
        <v>0</v>
      </c>
      <c r="G11" s="111"/>
      <c r="H11" s="8">
        <v>0</v>
      </c>
      <c r="I11" s="111"/>
      <c r="J11" s="8">
        <v>0</v>
      </c>
      <c r="K11" s="80"/>
      <c r="L11" s="8">
        <v>0</v>
      </c>
      <c r="M11" s="8"/>
      <c r="N11" s="9">
        <v>0</v>
      </c>
      <c r="O11" s="8"/>
      <c r="P11" s="7">
        <v>1368</v>
      </c>
      <c r="Q11" s="94" t="s">
        <v>10</v>
      </c>
    </row>
    <row r="12" spans="2:18" x14ac:dyDescent="0.25">
      <c r="B12" s="10"/>
      <c r="C12" s="2" t="s">
        <v>11</v>
      </c>
      <c r="D12" s="2"/>
      <c r="E12" s="11"/>
      <c r="F12" s="8">
        <v>300</v>
      </c>
      <c r="G12" s="111"/>
      <c r="H12" s="8">
        <v>510</v>
      </c>
      <c r="I12" s="111"/>
      <c r="J12" s="8">
        <v>600</v>
      </c>
      <c r="K12" s="72"/>
      <c r="L12" s="8">
        <v>627</v>
      </c>
      <c r="M12" s="8" t="s">
        <v>42</v>
      </c>
      <c r="N12" s="9">
        <v>800</v>
      </c>
      <c r="O12" s="8"/>
      <c r="P12" s="7">
        <v>474.48</v>
      </c>
      <c r="Q12" s="94"/>
    </row>
    <row r="13" spans="2:18" x14ac:dyDescent="0.25">
      <c r="B13" s="10"/>
      <c r="C13" s="12" t="s">
        <v>12</v>
      </c>
      <c r="D13" s="12"/>
      <c r="E13" s="11"/>
      <c r="F13" s="132">
        <v>0</v>
      </c>
      <c r="G13" s="122"/>
      <c r="H13" s="14">
        <v>0</v>
      </c>
      <c r="I13" s="122"/>
      <c r="J13" s="108">
        <v>0</v>
      </c>
      <c r="K13" s="81"/>
      <c r="L13" s="14">
        <v>0</v>
      </c>
      <c r="M13" s="14"/>
      <c r="N13" s="15">
        <v>0</v>
      </c>
      <c r="O13" s="14"/>
      <c r="P13" s="13">
        <v>35</v>
      </c>
      <c r="Q13" s="95"/>
    </row>
    <row r="14" spans="2:18" x14ac:dyDescent="0.25">
      <c r="B14" s="16"/>
      <c r="C14" s="17"/>
      <c r="D14" s="17"/>
      <c r="E14" s="18" t="s">
        <v>13</v>
      </c>
      <c r="F14" s="133">
        <f>SUM(F8:F13)</f>
        <v>4600</v>
      </c>
      <c r="G14" s="124"/>
      <c r="H14" s="131">
        <f>SUM(H8:H13)</f>
        <v>4600</v>
      </c>
      <c r="I14" s="124"/>
      <c r="J14" s="109">
        <f>SUM(J8:J13)</f>
        <v>13100</v>
      </c>
      <c r="K14" s="83"/>
      <c r="L14" s="20">
        <f>SUM(L8:L13)</f>
        <v>6232</v>
      </c>
      <c r="M14" s="20"/>
      <c r="N14" s="21">
        <f>SUM(N8:N13)</f>
        <v>7300</v>
      </c>
      <c r="O14" s="20"/>
      <c r="P14" s="19">
        <f>SUM(P8:P13)</f>
        <v>8827.48</v>
      </c>
      <c r="Q14" s="96"/>
    </row>
    <row r="15" spans="2:18" x14ac:dyDescent="0.25">
      <c r="B15" s="22" t="s">
        <v>14</v>
      </c>
      <c r="C15" s="2"/>
      <c r="D15" s="2"/>
      <c r="E15" s="11"/>
      <c r="F15" s="2"/>
      <c r="G15" s="111"/>
      <c r="H15" s="2"/>
      <c r="I15" s="111"/>
      <c r="J15" s="2"/>
      <c r="K15" s="72"/>
      <c r="L15" s="3"/>
      <c r="M15" s="8"/>
      <c r="N15" s="9"/>
      <c r="O15" s="8"/>
      <c r="P15" s="7"/>
      <c r="Q15" s="94"/>
    </row>
    <row r="16" spans="2:18" x14ac:dyDescent="0.25">
      <c r="B16" s="10"/>
      <c r="C16" s="2" t="s">
        <v>15</v>
      </c>
      <c r="D16" s="2"/>
      <c r="E16" s="11"/>
      <c r="F16" s="54">
        <v>-4200</v>
      </c>
      <c r="G16" s="130" t="s">
        <v>53</v>
      </c>
      <c r="H16" s="54">
        <v>-4022.29</v>
      </c>
      <c r="I16" s="130" t="s">
        <v>51</v>
      </c>
      <c r="J16" s="54">
        <v>-6500</v>
      </c>
      <c r="K16" s="91" t="s">
        <v>45</v>
      </c>
      <c r="L16" s="54">
        <v>-6066.26</v>
      </c>
      <c r="N16" s="9">
        <v>-6500</v>
      </c>
      <c r="O16" s="8"/>
      <c r="P16" s="7">
        <v>-6024.35</v>
      </c>
      <c r="Q16" s="94"/>
    </row>
    <row r="17" spans="2:17" x14ac:dyDescent="0.25">
      <c r="B17" s="10"/>
      <c r="C17" s="2" t="s">
        <v>16</v>
      </c>
      <c r="D17" s="2"/>
      <c r="E17" s="11"/>
      <c r="F17" s="54">
        <v>-100</v>
      </c>
      <c r="G17" s="130" t="s">
        <v>52</v>
      </c>
      <c r="H17" s="54">
        <v>0</v>
      </c>
      <c r="I17" s="111"/>
      <c r="J17" s="54">
        <v>-100</v>
      </c>
      <c r="K17" s="72"/>
      <c r="L17" s="54">
        <v>0</v>
      </c>
      <c r="N17" s="9">
        <v>-200</v>
      </c>
      <c r="O17" s="8" t="s">
        <v>17</v>
      </c>
      <c r="P17" s="51">
        <v>0</v>
      </c>
      <c r="Q17" s="94"/>
    </row>
    <row r="18" spans="2:17" x14ac:dyDescent="0.25">
      <c r="B18" s="10"/>
      <c r="C18" s="23" t="s">
        <v>18</v>
      </c>
      <c r="D18" s="23"/>
      <c r="E18" s="11"/>
      <c r="F18" s="54">
        <v>0</v>
      </c>
      <c r="G18" s="111"/>
      <c r="H18" s="54">
        <v>0</v>
      </c>
      <c r="I18" s="111"/>
      <c r="J18" s="54">
        <v>0</v>
      </c>
      <c r="K18" s="72"/>
      <c r="L18" s="54">
        <v>0</v>
      </c>
      <c r="N18" s="52">
        <v>0</v>
      </c>
      <c r="O18" s="8"/>
      <c r="P18" s="51">
        <v>0</v>
      </c>
      <c r="Q18" s="94"/>
    </row>
    <row r="19" spans="2:17" x14ac:dyDescent="0.25">
      <c r="B19" s="10"/>
      <c r="C19" s="2" t="s">
        <v>19</v>
      </c>
      <c r="D19" s="2"/>
      <c r="E19" s="11"/>
      <c r="F19" s="54">
        <v>0</v>
      </c>
      <c r="G19" s="111"/>
      <c r="H19" s="54">
        <v>0</v>
      </c>
      <c r="I19" s="111"/>
      <c r="J19" s="54">
        <v>0</v>
      </c>
      <c r="K19" s="72"/>
      <c r="L19" s="54">
        <v>-50</v>
      </c>
      <c r="N19" s="9">
        <v>-100</v>
      </c>
      <c r="O19" s="8"/>
      <c r="P19" s="7">
        <v>-46.5</v>
      </c>
      <c r="Q19" s="94"/>
    </row>
    <row r="20" spans="2:17" x14ac:dyDescent="0.25">
      <c r="B20" s="10"/>
      <c r="C20" s="2" t="s">
        <v>20</v>
      </c>
      <c r="D20" s="2"/>
      <c r="E20" s="11"/>
      <c r="F20" s="54">
        <v>-340</v>
      </c>
      <c r="G20" s="111"/>
      <c r="H20" s="54">
        <v>-340</v>
      </c>
      <c r="I20" s="111"/>
      <c r="J20" s="54">
        <v>-340</v>
      </c>
      <c r="K20" s="72"/>
      <c r="L20" s="54">
        <v>-340</v>
      </c>
      <c r="N20" s="9">
        <v>-340</v>
      </c>
      <c r="O20" s="8"/>
      <c r="P20" s="7">
        <v>-340</v>
      </c>
      <c r="Q20" s="94"/>
    </row>
    <row r="21" spans="2:17" x14ac:dyDescent="0.25">
      <c r="B21" s="10"/>
      <c r="C21" s="2" t="s">
        <v>21</v>
      </c>
      <c r="D21" s="2"/>
      <c r="E21" s="11"/>
      <c r="F21" s="54">
        <v>-600</v>
      </c>
      <c r="G21" s="111"/>
      <c r="H21" s="54">
        <v>-600</v>
      </c>
      <c r="I21" s="111"/>
      <c r="J21" s="54">
        <v>-600</v>
      </c>
      <c r="K21" s="72"/>
      <c r="L21" s="54">
        <v>-600</v>
      </c>
      <c r="N21" s="9">
        <v>-600</v>
      </c>
      <c r="O21" s="8"/>
      <c r="P21" s="7">
        <v>-600</v>
      </c>
      <c r="Q21" s="94"/>
    </row>
    <row r="22" spans="2:17" x14ac:dyDescent="0.25">
      <c r="B22" s="10"/>
      <c r="C22" s="2" t="s">
        <v>22</v>
      </c>
      <c r="D22" s="2"/>
      <c r="E22" s="11"/>
      <c r="F22" s="54">
        <v>-150</v>
      </c>
      <c r="G22" s="111"/>
      <c r="H22" s="54">
        <v>-150</v>
      </c>
      <c r="I22" s="111"/>
      <c r="J22" s="54">
        <v>-150</v>
      </c>
      <c r="K22" s="72"/>
      <c r="L22" s="54">
        <v>-150</v>
      </c>
      <c r="N22" s="9">
        <v>-150</v>
      </c>
      <c r="O22" s="8"/>
      <c r="P22" s="7">
        <v>-150</v>
      </c>
      <c r="Q22" s="94"/>
    </row>
    <row r="23" spans="2:17" x14ac:dyDescent="0.25">
      <c r="B23" s="10"/>
      <c r="C23" s="2" t="s">
        <v>41</v>
      </c>
      <c r="D23" s="2"/>
      <c r="E23" s="11"/>
      <c r="F23" s="54">
        <v>-800</v>
      </c>
      <c r="G23" s="111"/>
      <c r="H23" s="137">
        <v>-777.71</v>
      </c>
      <c r="I23" s="113"/>
      <c r="J23" s="54">
        <v>-1500</v>
      </c>
      <c r="K23" s="72"/>
      <c r="L23" s="54">
        <v>-1516.77</v>
      </c>
      <c r="M23" s="106" t="s">
        <v>47</v>
      </c>
      <c r="N23" s="9">
        <v>-1500</v>
      </c>
      <c r="O23" s="8"/>
      <c r="P23" s="7">
        <v>-1275.8900000000001</v>
      </c>
      <c r="Q23" s="94"/>
    </row>
    <row r="24" spans="2:17" x14ac:dyDescent="0.25">
      <c r="B24" s="10"/>
      <c r="C24" s="12" t="s">
        <v>9</v>
      </c>
      <c r="D24" s="12"/>
      <c r="E24" s="11"/>
      <c r="F24" s="54">
        <v>0</v>
      </c>
      <c r="G24" s="111"/>
      <c r="H24" s="54">
        <v>0</v>
      </c>
      <c r="I24" s="111"/>
      <c r="J24" s="54">
        <v>0</v>
      </c>
      <c r="K24" s="72"/>
      <c r="L24" s="54">
        <v>0</v>
      </c>
      <c r="N24" s="52">
        <v>0</v>
      </c>
      <c r="O24" s="8"/>
      <c r="P24" s="7">
        <v>-1373</v>
      </c>
      <c r="Q24" s="94" t="s">
        <v>10</v>
      </c>
    </row>
    <row r="25" spans="2:17" x14ac:dyDescent="0.25">
      <c r="B25" s="10"/>
      <c r="C25" s="2" t="s">
        <v>39</v>
      </c>
      <c r="D25" s="2"/>
      <c r="E25" s="11"/>
      <c r="F25" s="54">
        <v>-50</v>
      </c>
      <c r="G25" s="111"/>
      <c r="H25" s="54">
        <v>-10.7</v>
      </c>
      <c r="I25" s="111"/>
      <c r="J25" s="54">
        <v>-50</v>
      </c>
      <c r="K25" s="72"/>
      <c r="L25" s="54">
        <v>-30.6</v>
      </c>
      <c r="N25" s="9">
        <v>-50</v>
      </c>
      <c r="O25" s="8"/>
      <c r="P25" s="7">
        <v>-30</v>
      </c>
      <c r="Q25" s="94"/>
    </row>
    <row r="26" spans="2:17" x14ac:dyDescent="0.25">
      <c r="B26" s="10"/>
      <c r="C26" s="2" t="s">
        <v>40</v>
      </c>
      <c r="D26" s="2"/>
      <c r="E26" s="11"/>
      <c r="F26" s="54">
        <v>-50</v>
      </c>
      <c r="G26" s="111"/>
      <c r="H26" s="137">
        <v>-25.57</v>
      </c>
      <c r="I26" s="111"/>
      <c r="J26" s="54">
        <v>-50</v>
      </c>
      <c r="K26" s="72"/>
      <c r="L26" s="54">
        <v>31.46</v>
      </c>
      <c r="N26" s="9">
        <v>-50</v>
      </c>
      <c r="O26" s="8"/>
      <c r="P26" s="7">
        <v>-41.45</v>
      </c>
      <c r="Q26" s="94"/>
    </row>
    <row r="27" spans="2:17" x14ac:dyDescent="0.25">
      <c r="B27" s="10"/>
      <c r="C27" s="2" t="s">
        <v>23</v>
      </c>
      <c r="D27" s="2"/>
      <c r="E27" s="11"/>
      <c r="F27" s="54">
        <v>-400</v>
      </c>
      <c r="G27" s="111"/>
      <c r="H27" s="139">
        <v>-409.2</v>
      </c>
      <c r="I27" s="111"/>
      <c r="J27" s="54">
        <v>-300</v>
      </c>
      <c r="K27" s="72"/>
      <c r="L27" s="54">
        <v>-346.64</v>
      </c>
      <c r="N27" s="9">
        <v>-300</v>
      </c>
      <c r="O27" s="8"/>
      <c r="P27" s="7">
        <v>-243.54</v>
      </c>
      <c r="Q27" s="94"/>
    </row>
    <row r="28" spans="2:17" x14ac:dyDescent="0.25">
      <c r="B28" s="10"/>
      <c r="C28" s="2" t="s">
        <v>24</v>
      </c>
      <c r="D28" s="2"/>
      <c r="E28" s="11"/>
      <c r="F28" s="54">
        <v>-50</v>
      </c>
      <c r="G28" s="111"/>
      <c r="H28" s="54">
        <v>-50</v>
      </c>
      <c r="I28" s="111"/>
      <c r="J28" s="54">
        <v>-50</v>
      </c>
      <c r="K28" s="72"/>
      <c r="L28" s="54">
        <v>0</v>
      </c>
      <c r="N28" s="9">
        <v>-50</v>
      </c>
      <c r="O28" s="8"/>
      <c r="P28" s="7">
        <v>-35</v>
      </c>
      <c r="Q28" s="94"/>
    </row>
    <row r="29" spans="2:17" x14ac:dyDescent="0.25">
      <c r="B29" s="10"/>
      <c r="C29" s="2" t="s">
        <v>25</v>
      </c>
      <c r="D29" s="2"/>
      <c r="E29" s="11"/>
      <c r="F29" s="54">
        <v>0</v>
      </c>
      <c r="G29" s="111"/>
      <c r="H29" s="54">
        <v>0</v>
      </c>
      <c r="I29" s="111"/>
      <c r="J29" s="54">
        <v>-6000</v>
      </c>
      <c r="K29" s="72"/>
      <c r="L29" s="54">
        <v>0</v>
      </c>
      <c r="N29" s="52">
        <v>0</v>
      </c>
      <c r="O29" s="8"/>
      <c r="P29" s="7">
        <v>-2855</v>
      </c>
      <c r="Q29" s="94"/>
    </row>
    <row r="30" spans="2:17" x14ac:dyDescent="0.25">
      <c r="B30" s="10"/>
      <c r="C30" s="2" t="s">
        <v>26</v>
      </c>
      <c r="D30" s="2"/>
      <c r="E30" s="11"/>
      <c r="F30" s="54">
        <v>-500</v>
      </c>
      <c r="G30" s="111"/>
      <c r="H30" s="54">
        <v>-374</v>
      </c>
      <c r="I30" s="111"/>
      <c r="J30" s="54">
        <v>-500</v>
      </c>
      <c r="K30" s="72"/>
      <c r="L30" s="54">
        <v>-430</v>
      </c>
      <c r="N30" s="9">
        <v>-700</v>
      </c>
      <c r="O30" s="8"/>
      <c r="P30" s="51">
        <v>0</v>
      </c>
      <c r="Q30" s="94"/>
    </row>
    <row r="31" spans="2:17" x14ac:dyDescent="0.25">
      <c r="B31" s="10"/>
      <c r="C31" s="2" t="s">
        <v>27</v>
      </c>
      <c r="D31" s="2"/>
      <c r="E31" s="11"/>
      <c r="F31" s="134">
        <v>-30</v>
      </c>
      <c r="G31" s="122"/>
      <c r="H31" s="138">
        <v>-330.15</v>
      </c>
      <c r="I31" s="122"/>
      <c r="J31" s="56">
        <v>-30</v>
      </c>
      <c r="K31" s="81"/>
      <c r="L31" s="56">
        <v>-32</v>
      </c>
      <c r="N31" s="15">
        <v>-300</v>
      </c>
      <c r="O31" s="14"/>
      <c r="P31" s="13">
        <v>-643.15</v>
      </c>
      <c r="Q31" s="95" t="s">
        <v>28</v>
      </c>
    </row>
    <row r="32" spans="2:17" x14ac:dyDescent="0.25">
      <c r="B32" s="24"/>
      <c r="C32" s="17"/>
      <c r="D32" s="17"/>
      <c r="E32" s="18" t="s">
        <v>13</v>
      </c>
      <c r="F32" s="135">
        <f>SUM(F16:F31)</f>
        <v>-7270</v>
      </c>
      <c r="G32" s="124"/>
      <c r="H32" s="140">
        <f>SUM(H16:H31)</f>
        <v>-7089.619999999999</v>
      </c>
      <c r="I32" s="124"/>
      <c r="J32" s="86">
        <f>SUM(J16:J31)</f>
        <v>-16170</v>
      </c>
      <c r="K32" s="83"/>
      <c r="L32" s="53">
        <f>SUM(L16:L31)</f>
        <v>-9530.8100000000013</v>
      </c>
      <c r="M32" s="105"/>
      <c r="N32" s="58">
        <f>SUM(N16:N31)</f>
        <v>-10840</v>
      </c>
      <c r="O32" s="20"/>
      <c r="P32" s="19">
        <f>SUM(P16:P31)</f>
        <v>-13657.880000000001</v>
      </c>
      <c r="Q32" s="97"/>
    </row>
    <row r="33" spans="2:17" ht="15.75" thickBot="1" x14ac:dyDescent="0.3">
      <c r="B33" s="10"/>
      <c r="C33" s="2"/>
      <c r="D33" s="2"/>
      <c r="E33" s="25"/>
      <c r="F33" s="125"/>
      <c r="G33" s="126"/>
      <c r="H33" s="127"/>
      <c r="I33" s="126"/>
      <c r="J33" s="84"/>
      <c r="K33" s="79"/>
      <c r="L33" s="3"/>
      <c r="M33" s="61"/>
      <c r="N33" s="9"/>
      <c r="O33" s="8"/>
      <c r="P33" s="7"/>
      <c r="Q33" s="94"/>
    </row>
    <row r="34" spans="2:17" ht="15.75" thickBot="1" x14ac:dyDescent="0.3">
      <c r="B34" s="26" t="s">
        <v>29</v>
      </c>
      <c r="C34" s="27"/>
      <c r="D34" s="27"/>
      <c r="E34" s="28"/>
      <c r="F34" s="136">
        <f>SUM(F14,F32)</f>
        <v>-2670</v>
      </c>
      <c r="G34" s="114"/>
      <c r="H34" s="136">
        <f>SUM(H14,H32)</f>
        <v>-2489.619999999999</v>
      </c>
      <c r="I34" s="114"/>
      <c r="J34" s="136">
        <f>SUM(J14,J32)</f>
        <v>-3070</v>
      </c>
      <c r="K34" s="74"/>
      <c r="L34" s="57">
        <f>SUM(L14,L32)</f>
        <v>-3298.8100000000013</v>
      </c>
      <c r="M34" s="64"/>
      <c r="N34" s="59">
        <f>N14+N32</f>
        <v>-3540</v>
      </c>
      <c r="O34" s="30"/>
      <c r="P34" s="29">
        <f>P14+P32</f>
        <v>-4830.4000000000015</v>
      </c>
      <c r="Q34" s="98"/>
    </row>
    <row r="35" spans="2:17" x14ac:dyDescent="0.25">
      <c r="B35" s="4" t="s">
        <v>30</v>
      </c>
      <c r="C35" s="5"/>
      <c r="D35" s="5"/>
      <c r="E35" s="6"/>
      <c r="F35" s="2"/>
      <c r="G35" s="111"/>
      <c r="H35" s="2"/>
      <c r="I35" s="110"/>
      <c r="J35" s="2"/>
      <c r="K35" s="72"/>
      <c r="L35" s="3"/>
      <c r="M35" s="8"/>
      <c r="N35" s="9"/>
      <c r="O35" s="8"/>
      <c r="P35" s="7"/>
      <c r="Q35" s="94"/>
    </row>
    <row r="36" spans="2:17" x14ac:dyDescent="0.25">
      <c r="B36" s="22" t="s">
        <v>5</v>
      </c>
      <c r="C36" s="2"/>
      <c r="D36" s="2"/>
      <c r="E36" s="11"/>
      <c r="F36" s="2"/>
      <c r="G36" s="111"/>
      <c r="H36" s="2"/>
      <c r="I36" s="111"/>
      <c r="J36" s="2"/>
      <c r="K36" s="72"/>
      <c r="L36" s="3"/>
      <c r="M36" s="8"/>
      <c r="N36" s="9"/>
      <c r="O36" s="8"/>
      <c r="P36" s="7"/>
      <c r="Q36" s="94"/>
    </row>
    <row r="37" spans="2:17" x14ac:dyDescent="0.25">
      <c r="B37" s="22"/>
      <c r="C37" s="2"/>
      <c r="D37" s="2"/>
      <c r="E37" s="25" t="s">
        <v>31</v>
      </c>
      <c r="F37" s="68">
        <v>720</v>
      </c>
      <c r="G37" s="113"/>
      <c r="H37" s="68"/>
      <c r="I37" s="113">
        <v>724</v>
      </c>
      <c r="J37" s="68"/>
      <c r="K37" s="87">
        <v>720</v>
      </c>
      <c r="L37" s="31"/>
      <c r="M37">
        <v>719</v>
      </c>
      <c r="N37" s="9"/>
      <c r="O37" s="31">
        <v>750</v>
      </c>
      <c r="P37" s="7"/>
      <c r="Q37" s="99"/>
    </row>
    <row r="38" spans="2:17" x14ac:dyDescent="0.25">
      <c r="B38" s="10"/>
      <c r="C38" s="2" t="s">
        <v>32</v>
      </c>
      <c r="D38" s="2"/>
      <c r="E38" s="11"/>
      <c r="F38" s="8">
        <v>10440</v>
      </c>
      <c r="G38" s="142"/>
      <c r="H38" s="8">
        <v>10498</v>
      </c>
      <c r="I38" s="94">
        <v>14.5</v>
      </c>
      <c r="J38" s="8">
        <f>PRODUCT(K37,13.5)</f>
        <v>9720</v>
      </c>
      <c r="K38" s="129">
        <v>13.5</v>
      </c>
      <c r="L38" s="67">
        <v>9922.5</v>
      </c>
      <c r="N38" s="33">
        <f>O37*13.5</f>
        <v>10125</v>
      </c>
      <c r="O38" s="32"/>
      <c r="P38" s="7">
        <v>10152</v>
      </c>
      <c r="Q38" s="100"/>
    </row>
    <row r="39" spans="2:17" x14ac:dyDescent="0.25">
      <c r="B39" s="10"/>
      <c r="C39" s="2" t="s">
        <v>33</v>
      </c>
      <c r="D39" s="2"/>
      <c r="E39" s="11"/>
      <c r="F39" s="8">
        <v>1200</v>
      </c>
      <c r="G39" s="111"/>
      <c r="H39" s="2">
        <v>1489.53</v>
      </c>
      <c r="I39" s="113"/>
      <c r="J39" s="8">
        <v>1500</v>
      </c>
      <c r="K39" s="72"/>
      <c r="L39" s="8">
        <v>1389.56</v>
      </c>
      <c r="N39" s="9">
        <v>1500</v>
      </c>
      <c r="O39" s="8"/>
      <c r="P39" s="7">
        <v>630.71</v>
      </c>
      <c r="Q39" s="94"/>
    </row>
    <row r="40" spans="2:17" x14ac:dyDescent="0.25">
      <c r="B40" s="10"/>
      <c r="C40" s="2" t="s">
        <v>34</v>
      </c>
      <c r="D40" s="2"/>
      <c r="E40" s="11"/>
      <c r="F40" s="132">
        <v>30</v>
      </c>
      <c r="G40" s="122"/>
      <c r="H40" s="123">
        <v>3.75</v>
      </c>
      <c r="I40" s="122"/>
      <c r="J40" s="108">
        <v>30</v>
      </c>
      <c r="K40" s="85"/>
      <c r="L40" s="14">
        <v>24.92</v>
      </c>
      <c r="N40" s="15">
        <v>30</v>
      </c>
      <c r="O40" s="14"/>
      <c r="P40" s="13">
        <v>18.02</v>
      </c>
      <c r="Q40" s="95"/>
    </row>
    <row r="41" spans="2:17" x14ac:dyDescent="0.25">
      <c r="B41" s="24"/>
      <c r="C41" s="17"/>
      <c r="D41" s="17"/>
      <c r="E41" s="18" t="s">
        <v>13</v>
      </c>
      <c r="F41" s="88">
        <f>SUM(F38:F40)</f>
        <v>11670</v>
      </c>
      <c r="G41" s="143"/>
      <c r="H41" s="88">
        <f>SUM(H38:H40)</f>
        <v>11991.28</v>
      </c>
      <c r="I41" s="112"/>
      <c r="J41" s="88">
        <f>SUM(J38:J40)</f>
        <v>11250</v>
      </c>
      <c r="K41" s="73"/>
      <c r="L41" s="35">
        <f>SUM(L38:L40)</f>
        <v>11336.98</v>
      </c>
      <c r="M41" s="62"/>
      <c r="N41" s="33">
        <f>SUM(N38:N40)</f>
        <v>11655</v>
      </c>
      <c r="O41" s="35"/>
      <c r="P41" s="34">
        <f>SUM(P38:P40)</f>
        <v>10800.73</v>
      </c>
      <c r="Q41" s="101"/>
    </row>
    <row r="42" spans="2:17" x14ac:dyDescent="0.25">
      <c r="B42" s="22" t="s">
        <v>14</v>
      </c>
      <c r="C42" s="2"/>
      <c r="D42" s="2"/>
      <c r="E42" s="11"/>
      <c r="F42" s="2"/>
      <c r="G42" s="111"/>
      <c r="H42" s="2"/>
      <c r="I42" s="111"/>
      <c r="J42" s="2"/>
      <c r="K42" s="72"/>
      <c r="L42" s="3"/>
      <c r="M42" s="8"/>
      <c r="N42" s="9"/>
      <c r="O42" s="8"/>
      <c r="P42" s="7"/>
      <c r="Q42" s="94"/>
    </row>
    <row r="43" spans="2:17" x14ac:dyDescent="0.25">
      <c r="B43" s="10"/>
      <c r="C43" s="2" t="s">
        <v>35</v>
      </c>
      <c r="D43" s="2"/>
      <c r="E43" s="11"/>
      <c r="F43" s="54">
        <v>-9000</v>
      </c>
      <c r="G43" s="144"/>
      <c r="H43" s="54">
        <v>-9050</v>
      </c>
      <c r="I43" s="111"/>
      <c r="J43" s="54">
        <f>-PRODUCT(K37,12.5)</f>
        <v>-9000</v>
      </c>
      <c r="K43" s="72"/>
      <c r="L43" s="54">
        <v>-9187.5</v>
      </c>
      <c r="N43" s="33">
        <f>-(O37*12.5)</f>
        <v>-9375</v>
      </c>
      <c r="O43" s="8"/>
      <c r="P43" s="7">
        <v>-9175</v>
      </c>
      <c r="Q43" s="94"/>
    </row>
    <row r="44" spans="2:17" x14ac:dyDescent="0.25">
      <c r="B44" s="10"/>
      <c r="C44" s="12" t="s">
        <v>36</v>
      </c>
      <c r="D44" s="12"/>
      <c r="E44" s="11"/>
      <c r="F44" s="54">
        <v>0</v>
      </c>
      <c r="G44" s="111"/>
      <c r="H44" s="54">
        <v>-16.53</v>
      </c>
      <c r="I44" s="111"/>
      <c r="J44" s="54">
        <v>0</v>
      </c>
      <c r="K44" s="72"/>
      <c r="L44" s="54">
        <v>0</v>
      </c>
      <c r="N44" s="9"/>
      <c r="O44" s="8"/>
      <c r="P44" s="7"/>
      <c r="Q44" s="94"/>
    </row>
    <row r="45" spans="2:17" ht="15.75" thickBot="1" x14ac:dyDescent="0.3">
      <c r="B45" s="24"/>
      <c r="C45" s="36"/>
      <c r="D45" s="36"/>
      <c r="E45" s="18" t="s">
        <v>13</v>
      </c>
      <c r="F45" s="89">
        <f>SUM(F43:F44)</f>
        <v>-9000</v>
      </c>
      <c r="G45" s="121"/>
      <c r="H45" s="115">
        <f>SUM(H43:H44)</f>
        <v>-9066.5300000000007</v>
      </c>
      <c r="I45" s="121"/>
      <c r="J45" s="115">
        <f>SUM(J43:J44)</f>
        <v>-9000</v>
      </c>
      <c r="K45" s="78"/>
      <c r="L45" s="55">
        <f>SUM(L43:L44)</f>
        <v>-9187.5</v>
      </c>
      <c r="M45" s="63"/>
      <c r="N45" s="33">
        <f>SUM(N43:N44)</f>
        <v>-9375</v>
      </c>
      <c r="O45" s="35"/>
      <c r="P45" s="34">
        <f>SUM(P43:P44)</f>
        <v>-9175</v>
      </c>
      <c r="Q45" s="101"/>
    </row>
    <row r="46" spans="2:17" ht="15.75" thickBot="1" x14ac:dyDescent="0.3">
      <c r="B46" s="37" t="s">
        <v>37</v>
      </c>
      <c r="C46" s="17"/>
      <c r="D46" s="17"/>
      <c r="E46" s="38"/>
      <c r="F46" s="90">
        <f>SUM(F41,F45)</f>
        <v>2670</v>
      </c>
      <c r="G46" s="145"/>
      <c r="H46" s="116">
        <f>SUM(H41,H45)</f>
        <v>2924.75</v>
      </c>
      <c r="I46" s="114"/>
      <c r="J46" s="116">
        <f>SUM(J41,J45)</f>
        <v>2250</v>
      </c>
      <c r="K46" s="74"/>
      <c r="L46" s="40">
        <f>SUM(L41,L45)</f>
        <v>2149.4799999999996</v>
      </c>
      <c r="M46" s="64"/>
      <c r="N46" s="41">
        <f>N41+N45</f>
        <v>2280</v>
      </c>
      <c r="O46" s="40"/>
      <c r="P46" s="39">
        <f>P41+P45</f>
        <v>1625.7299999999996</v>
      </c>
      <c r="Q46" s="102"/>
    </row>
    <row r="47" spans="2:17" ht="15.75" thickBot="1" x14ac:dyDescent="0.3">
      <c r="B47" s="22"/>
      <c r="C47" s="2"/>
      <c r="D47" s="2"/>
      <c r="E47" s="11"/>
      <c r="F47" s="76"/>
      <c r="G47" s="120"/>
      <c r="H47" s="117"/>
      <c r="I47" s="120"/>
      <c r="J47" s="117"/>
      <c r="K47" s="77"/>
      <c r="L47" s="71"/>
      <c r="M47" s="43"/>
      <c r="N47" s="44"/>
      <c r="O47" s="43"/>
      <c r="P47" s="42"/>
      <c r="Q47" s="103"/>
    </row>
    <row r="48" spans="2:17" ht="16.5" thickTop="1" thickBot="1" x14ac:dyDescent="0.3">
      <c r="B48" s="45" t="s">
        <v>38</v>
      </c>
      <c r="C48" s="46"/>
      <c r="D48" s="46"/>
      <c r="E48" s="47"/>
      <c r="F48" s="92">
        <f>SUM(F46,F34)</f>
        <v>0</v>
      </c>
      <c r="G48" s="146"/>
      <c r="H48" s="141">
        <f>SUM(H46,H34)</f>
        <v>435.13000000000102</v>
      </c>
      <c r="I48" s="119"/>
      <c r="J48" s="118">
        <f>SUM(J46,J34)</f>
        <v>-820</v>
      </c>
      <c r="K48" s="75"/>
      <c r="L48" s="66">
        <f>SUM(L46,L34)</f>
        <v>-1149.3300000000017</v>
      </c>
      <c r="M48" s="65"/>
      <c r="N48" s="50">
        <f>N46+N34</f>
        <v>-1260</v>
      </c>
      <c r="O48" s="49"/>
      <c r="P48" s="48">
        <f>P46+P34</f>
        <v>-3204.6700000000019</v>
      </c>
      <c r="Q48" s="104"/>
    </row>
    <row r="51" spans="12:12" x14ac:dyDescent="0.25">
      <c r="L51" s="60"/>
    </row>
  </sheetData>
  <mergeCells count="3">
    <mergeCell ref="L6:M6"/>
    <mergeCell ref="N6:O6"/>
    <mergeCell ref="P6:Q6"/>
  </mergeCells>
  <pageMargins left="0.7" right="0.7" top="0.75" bottom="0.75" header="0.3" footer="0.3"/>
  <pageSetup paperSize="9" scale="69" orientation="landscape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XP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koti</cp:lastModifiedBy>
  <cp:lastPrinted>2012-03-29T16:06:21Z</cp:lastPrinted>
  <dcterms:created xsi:type="dcterms:W3CDTF">2012-03-23T18:17:54Z</dcterms:created>
  <dcterms:modified xsi:type="dcterms:W3CDTF">2014-04-10T17:30:55Z</dcterms:modified>
</cp:coreProperties>
</file>